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xr:revisionPtr xr6:coauthVersionLast="47" xr6:coauthVersionMax="47" documentId="13_ncr:1_{379E4C09-5327-48D0-BF89-9EBE9B606F12}" revIDLastSave="0" xr10:uidLastSave="{00000000-0000-0000-0000-000000000000}"/>
  <workbookProtection lockStructure="1" workbookAlgorithmName="SHA-512" workbookHashValue="hf5Sw8+bewUJmv7A16+JRRAU1k+BUfx0+iSeAR6PFxJrq/OE6sCuiBCtIsiK8GxvURx09EX9Ogfpa0bfoXVnOA==" workbookSaltValue="oGKayfBILajrnaPdYA7oTg==" workbookSpinCount="100000"/>
  <bookViews>
    <workbookView xr2:uid="{00000000-000D-0000-FFFF-FFFF00000000}" windowHeight="14540" windowWidth="22780" xWindow="-110" yWindow="-110"/>
  </bookViews>
  <sheets>
    <sheet r:id="rId1" name="法適用_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W10" i="4" s="1"/>
  <c r="P6" i="5"/>
  <c r="P10" i="4" s="1"/>
  <c r="O6" i="5"/>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H85" i="4"/>
  <c r="E85" i="4"/>
  <c r="BB10" i="4"/>
  <c r="AT10" i="4"/>
  <c r="AL10" i="4"/>
  <c r="I10" i="4"/>
  <c r="B10" i="4"/>
  <c r="AT8" i="4"/>
  <c r="AD8" i="4"/>
  <c r="W8" i="4"/>
  <c r="P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<sst xmlns="http://schemas.openxmlformats.org/spreadsheetml/2006/main" count="228" uniqueCount="113">
  <si>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</si>
  <si>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</si>
  <si>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</si>
  <si>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</si>
  <si>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</si>
  <si>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</si>
  <si>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</si>
  <si>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</si>
  <si>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</si>
  <si>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</si>
  <si>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</si>
  <si>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</si>
  <si>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</si>
  <si>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</si>
  <si>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</si>
  <si>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</si>
  <si>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</si>
  <si>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</si>
  <si>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</si>
  <si>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</si>
  <si>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</si>
  <si>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</si>
  <si>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</si>
  <si>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</si>
  <si>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</si>
  <si>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</si>
  <si>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</si>
  <si>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</si>
  <si>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</si>
  <si>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</si>
  <si>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</si>
  <si>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</si>
  <si>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</si>
  <si>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</si>
  <si>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</si>
  <si>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</si>
  <si>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</si>
  <si>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</si>
  <si>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</si>
  <si>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</si>
  <si>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</si>
  <si>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</si>
  <si>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</si>
  <si>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</si>
  <si>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</si>
  <si>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</si>
  <si>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</si>
  <si>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</si>
  <si>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</si>
  <si>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</si>
  <si>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</si>
  <si>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</si>
  <si>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</si>
  <si>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</si>
  <si>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</si>
  <si>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</si>
  <si>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</si>
  <si>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</si>
  <si>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</si>
  <si>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</si>
  <si>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</si>
  <si>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</si>
  <si>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</si>
  <si>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</si>
  <si>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</si>
  <si>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</si>
  <si>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</si>
  <si>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</si>
  <si>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</si>
  <si>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</si>
  <si>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</si>
  <si>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</si>
  <si>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</si>
  <si>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</si>
  <si>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</si>
  <si>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</si>
  <si>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</si>
  <si>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</si>
  <si>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</si>
  <si>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</si>
  <si>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</si>
  <si>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</si>
  <si>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</si>
  <si>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</si>
  <si>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</si>
  <si>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</si>
  <si>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</si>
  <si>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</si>
  <si>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</si>
  <si>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</si>
  <si>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</si>
  <si>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</si>
  <si>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</si>
  <si>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江南市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</si>
  <si>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</si>
  <si>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</si>
  <si>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</si>
  <si>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</si>
  <si>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</si>
  <si>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</si>
  <si>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</si>
  <si>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</si>
  <si>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</si>
  <si>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</si>
  <si>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</si>
  <si>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</si>
  <si>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</si>
  <si>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</si>
  <si>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</si>
  <si>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</si>
  <si>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施設の改修や計画的に管路の更新を行うことにより償却資産が増加しているものの、減価償却の進んだ資産の割合も多く、値が上昇している。引続き全国及び類似団体の平均を上回っている。
②管路経年化率は、資産の老朽化により値が上昇傾向となっており、引続き類似団体の平均を上回っている。
③管路更新率は、基幹管路更新工事や配水管改良工事を計画的に実施できているため、引続き全国及び類似団体の平均値を上回り、市の目標値である1％以上を達成している。
　今後も基幹管路更新工事を始めとした管路等の更新を計画的に実施することで、老朽化の改善を図る必要がある。</t>
    <rPh sb="14" eb="16">
      <t>シセツ</t>
    </rPh>
    <rPh sb="17" eb="19">
      <t>カイシュウ</t>
    </rPh>
    <rPh sb="20" eb="23">
      <t>ケイカクテキ</t>
    </rPh>
    <rPh sb="24" eb="26">
      <t>カンロ</t>
    </rPh>
    <rPh sb="27" eb="29">
      <t>コウシン</t>
    </rPh>
    <rPh sb="30" eb="31">
      <t>オコナ</t>
    </rPh>
    <rPh sb="37" eb="39">
      <t>ショウキャク</t>
    </rPh>
    <rPh sb="39" eb="41">
      <t>シサン</t>
    </rPh>
    <rPh sb="42" eb="44">
      <t>ゾウカ</t>
    </rPh>
    <rPh sb="52" eb="56">
      <t>ゲンカショウキャク</t>
    </rPh>
    <rPh sb="57" eb="58">
      <t>スス</t>
    </rPh>
    <rPh sb="60" eb="62">
      <t>シサン</t>
    </rPh>
    <rPh sb="63" eb="65">
      <t>ワリアイ</t>
    </rPh>
    <rPh sb="66" eb="67">
      <t>オオ</t>
    </rPh>
    <rPh sb="69" eb="70">
      <t>アタイ</t>
    </rPh>
    <rPh sb="71" eb="73">
      <t>ジョウショウ</t>
    </rPh>
    <rPh sb="110" eb="112">
      <t>シサン</t>
    </rPh>
    <rPh sb="113" eb="116">
      <t>ロウキュウカ</t>
    </rPh>
    <rPh sb="119" eb="120">
      <t>アタイ</t>
    </rPh>
    <rPh sb="121" eb="123">
      <t>ジョウショウ</t>
    </rPh>
    <rPh sb="123" eb="125">
      <t>ケイコウ</t>
    </rPh>
    <phoneticPr fontId="4"/>
  </si>
  <si>
    <t>●経営の健全性
①経常収支比率は、地下水の採取制限による県営水道水購入量の増加及び料金改定に伴い受水費が増加したこと等により費用が増加したため、値が低下したが、引続き全国及び類似団体の平均値を上回っている。
②累積欠損金は、引続き発生していない。
③流動比率は、現金預金が減少したため流動資産が減少したが、資本的支出に関する未払金も減少したため流動負債が減少し値は上昇、全国及び類似団体の平均値を上回っている。
④企業債残高対給水収益比率は、企業債の残高は増加しているが、令和5年度に実施した水道料金の減免を令和6年度は実施していないため給水収益が増加しており、結果として値は低下、引続き全国及び類似団体の平均値を大きく下回っている。
⑤料金回収率は、前述の理由による受水費の増加等のため経常費用が増加したものの、前述した水道料金の減免不実施に伴い給水収益が増加したため、結果として値は上昇し、引続き100％を上回っている。
⑥給水原価は、前述の理由による受水費の増加等のため経常費用が増加し、かつ有収水量が減少したため値は上昇したが、引続き全国及び類似団体の平均値を下回っている。
●経営の効率性
⑦施設利用率は、年間配水量が減少し値が低下しているが、引続き全国及び類似団体の平均を上回っている。最大稼働率は87.2%、負荷率は83.4%であり適切な施設規模と判断する。
⑧有収率は、年間有収水量が減少したが、年間配水量も減少したため値が上昇し、引続き全国及び類似団体の平均値を上回り、90％以上を維持している。
　全体的に良好であるが、有収水量の減少や費用の増加に伴い今後の経営の悪化が予想されるため、令和7年度から水道料金の改定を行い経営健全化に取り組んでいる。同時に老朽管の更新を促進し、漏水などの無効水量の減少に努める必要がある。</t>
    <rPh sb="17" eb="20">
      <t>チカスイ</t>
    </rPh>
    <rPh sb="21" eb="23">
      <t>サイシュ</t>
    </rPh>
    <rPh sb="23" eb="25">
      <t>セイゲン</t>
    </rPh>
    <rPh sb="28" eb="30">
      <t>ケンエイ</t>
    </rPh>
    <rPh sb="30" eb="32">
      <t>スイドウ</t>
    </rPh>
    <rPh sb="32" eb="33">
      <t>ミズ</t>
    </rPh>
    <rPh sb="33" eb="36">
      <t>コウニュウリョウ</t>
    </rPh>
    <rPh sb="37" eb="39">
      <t>ゾウカ</t>
    </rPh>
    <rPh sb="39" eb="40">
      <t>オヨ</t>
    </rPh>
    <rPh sb="41" eb="43">
      <t>リョウキン</t>
    </rPh>
    <rPh sb="43" eb="45">
      <t>カイテイ</t>
    </rPh>
    <rPh sb="46" eb="47">
      <t>トモナ</t>
    </rPh>
    <rPh sb="48" eb="51">
      <t>ジュスイヒ</t>
    </rPh>
    <rPh sb="52" eb="54">
      <t>ゾウカ</t>
    </rPh>
    <rPh sb="58" eb="59">
      <t>トウ</t>
    </rPh>
    <rPh sb="62" eb="64">
      <t>ヒヨウ</t>
    </rPh>
    <rPh sb="65" eb="67">
      <t>ゾウカ</t>
    </rPh>
    <rPh sb="72" eb="73">
      <t>アタイ</t>
    </rPh>
    <rPh sb="74" eb="76">
      <t>テイカ</t>
    </rPh>
    <rPh sb="153" eb="156">
      <t>シホンテキ</t>
    </rPh>
    <rPh sb="156" eb="158">
      <t>シシュツ</t>
    </rPh>
    <rPh sb="159" eb="160">
      <t>カン</t>
    </rPh>
    <rPh sb="162" eb="164">
      <t>ミバラ</t>
    </rPh>
    <rPh sb="164" eb="165">
      <t>キン</t>
    </rPh>
    <rPh sb="166" eb="168">
      <t>ゲンショウ</t>
    </rPh>
    <rPh sb="172" eb="176">
      <t>リュウドウフサイ</t>
    </rPh>
    <rPh sb="177" eb="179">
      <t>ゲンショウ</t>
    </rPh>
    <rPh sb="180" eb="181">
      <t>アタイ</t>
    </rPh>
    <rPh sb="182" eb="184">
      <t>ジョウショウ</t>
    </rPh>
    <rPh sb="187" eb="188">
      <t>オヨ</t>
    </rPh>
    <rPh sb="198" eb="199">
      <t>ウエ</t>
    </rPh>
    <rPh sb="221" eb="224">
      <t>キギョウサイ</t>
    </rPh>
    <rPh sb="225" eb="227">
      <t>ザンダカ</t>
    </rPh>
    <rPh sb="228" eb="230">
      <t>ゾウカ</t>
    </rPh>
    <rPh sb="236" eb="238">
      <t>レイワ</t>
    </rPh>
    <rPh sb="239" eb="241">
      <t>ネンド</t>
    </rPh>
    <rPh sb="242" eb="244">
      <t>ジッシ</t>
    </rPh>
    <rPh sb="246" eb="248">
      <t>スイドウ</t>
    </rPh>
    <rPh sb="248" eb="250">
      <t>リョウキン</t>
    </rPh>
    <rPh sb="251" eb="253">
      <t>ゲンメン</t>
    </rPh>
    <rPh sb="254" eb="256">
      <t>レイワ</t>
    </rPh>
    <rPh sb="257" eb="259">
      <t>ネンド</t>
    </rPh>
    <rPh sb="260" eb="262">
      <t>ジッシ</t>
    </rPh>
    <rPh sb="269" eb="271">
      <t>キュウスイ</t>
    </rPh>
    <rPh sb="271" eb="273">
      <t>シュウエキ</t>
    </rPh>
    <rPh sb="274" eb="276">
      <t>ゾウカ</t>
    </rPh>
    <rPh sb="281" eb="283">
      <t>ケッカ</t>
    </rPh>
    <rPh sb="286" eb="287">
      <t>アタイ</t>
    </rPh>
    <rPh sb="288" eb="290">
      <t>テイカ</t>
    </rPh>
    <rPh sb="326" eb="328">
      <t>ゼンジュツ</t>
    </rPh>
    <rPh sb="329" eb="331">
      <t>リユウ</t>
    </rPh>
    <rPh sb="334" eb="337">
      <t>ジュスイヒ</t>
    </rPh>
    <rPh sb="338" eb="340">
      <t>ゾウカ</t>
    </rPh>
    <rPh sb="340" eb="341">
      <t>トウ</t>
    </rPh>
    <rPh sb="344" eb="346">
      <t>ケイジョウ</t>
    </rPh>
    <rPh sb="346" eb="348">
      <t>ヒヨウ</t>
    </rPh>
    <rPh sb="349" eb="351">
      <t>ゾウカ</t>
    </rPh>
    <rPh sb="357" eb="359">
      <t>ゼンジュツ</t>
    </rPh>
    <rPh sb="361" eb="365">
      <t>スイドウリョウキン</t>
    </rPh>
    <rPh sb="366" eb="368">
      <t>ゲンメン</t>
    </rPh>
    <rPh sb="368" eb="371">
      <t>フジッシ</t>
    </rPh>
    <rPh sb="372" eb="373">
      <t>トモナ</t>
    </rPh>
    <rPh sb="374" eb="378">
      <t>キュウスイシュウエキ</t>
    </rPh>
    <rPh sb="379" eb="381">
      <t>ゾウカ</t>
    </rPh>
    <rPh sb="386" eb="388">
      <t>ケッカ</t>
    </rPh>
    <rPh sb="391" eb="392">
      <t>アタイ</t>
    </rPh>
    <rPh sb="393" eb="395">
      <t>ジョウショウ</t>
    </rPh>
    <rPh sb="420" eb="422">
      <t>ゼンジュツ</t>
    </rPh>
    <rPh sb="423" eb="425">
      <t>リユウ</t>
    </rPh>
    <rPh sb="428" eb="431">
      <t>ジュスイヒ</t>
    </rPh>
    <rPh sb="432" eb="434">
      <t>ゾウカ</t>
    </rPh>
    <rPh sb="434" eb="435">
      <t>トウ</t>
    </rPh>
    <rPh sb="438" eb="440">
      <t>ケイジョウ</t>
    </rPh>
    <rPh sb="440" eb="442">
      <t>ヒヨウ</t>
    </rPh>
    <rPh sb="443" eb="445">
      <t>ゾウカ</t>
    </rPh>
    <rPh sb="449" eb="450">
      <t>ユウ</t>
    </rPh>
    <rPh sb="450" eb="451">
      <t>シュウ</t>
    </rPh>
    <rPh sb="451" eb="453">
      <t>スイリョウ</t>
    </rPh>
    <rPh sb="454" eb="456">
      <t>ゲンショウ</t>
    </rPh>
    <rPh sb="460" eb="461">
      <t>アタイ</t>
    </rPh>
    <rPh sb="462" eb="464">
      <t>ジョウショウ</t>
    </rPh>
    <rPh sb="468" eb="470">
      <t>ヒキツヅ</t>
    </rPh>
    <rPh sb="471" eb="473">
      <t>ゼンコク</t>
    </rPh>
    <rPh sb="473" eb="474">
      <t>オヨ</t>
    </rPh>
    <rPh sb="475" eb="477">
      <t>ルイジ</t>
    </rPh>
    <rPh sb="477" eb="479">
      <t>ダンタイ</t>
    </rPh>
    <rPh sb="480" eb="483">
      <t>ヘイキンチ</t>
    </rPh>
    <rPh sb="484" eb="486">
      <t>シタマワ</t>
    </rPh>
    <rPh sb="508" eb="510">
      <t>ネンカン</t>
    </rPh>
    <rPh sb="510" eb="513">
      <t>ハイスイリョウ</t>
    </rPh>
    <rPh sb="514" eb="516">
      <t>ゲンショウ</t>
    </rPh>
    <rPh sb="517" eb="518">
      <t>アタイ</t>
    </rPh>
    <rPh sb="519" eb="521">
      <t>テイカ</t>
    </rPh>
    <rPh sb="606" eb="608">
      <t>ネンカン</t>
    </rPh>
    <rPh sb="608" eb="611">
      <t>ハイスイリョウ</t>
    </rPh>
    <rPh sb="612" eb="614">
      <t>ゲンショウ</t>
    </rPh>
    <rPh sb="618" eb="619">
      <t>アタイ</t>
    </rPh>
    <rPh sb="675" eb="677">
      <t>ゲンショウ</t>
    </rPh>
    <rPh sb="678" eb="680">
      <t>ヒヨウ</t>
    </rPh>
    <rPh sb="686" eb="688">
      <t>コンゴ</t>
    </rPh>
    <rPh sb="692" eb="694">
      <t>アッカ</t>
    </rPh>
    <rPh sb="695" eb="697">
      <t>ヨソウ</t>
    </rPh>
    <phoneticPr fontId="4"/>
  </si>
  <si>
    <t>　人口減少や節水機器の普及により有収水量が減少している一方、物価の上昇が続くなかであっても、管路の老朽化や耐震化対策などへの継続的な投資が必要であるため、経営は益々厳しくなると予想される。
　このような状況下で、水道水の安定供給を持続するためには、令和元年８月に策定した水道事業の中長期的な計画である「経営戦略」を基に、毎年度計画の進捗を管理しつつ、５年ごとに達成状況の評価を行い、適切かつ効果的な経営を推進する必要がある。このことから、令和６年度に「経営戦略」の中間見直しを行い、適切かつ効果的な経営を推進している。
　具体的には、基幹管路更新工事を計画通り実施することで、管路の耐震化及び老朽化を改善させるとともに、経営の健全性を維持するため、令和７年度から水道料金の改定も行う。</t>
    <rPh sb="27" eb="29">
      <t>イッポウ</t>
    </rPh>
    <rPh sb="36" eb="37">
      <t>ツヅ</t>
    </rPh>
    <rPh sb="62" eb="65">
      <t>ケイゾクテキ</t>
    </rPh>
    <rPh sb="219" eb="221">
      <t>レイワ</t>
    </rPh>
    <rPh sb="222" eb="224">
      <t>ネンド</t>
    </rPh>
    <rPh sb="226" eb="230">
      <t>ケイエイセンリャク</t>
    </rPh>
    <rPh sb="232" eb="234">
      <t>チュウカン</t>
    </rPh>
    <rPh sb="234" eb="236">
      <t>ミナオ</t>
    </rPh>
    <rPh sb="238" eb="239">
      <t>オコナ</t>
    </rPh>
    <rPh sb="339" eb="34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</si>
</sst>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1.8</c:v>
                </c:pt>
                <c:pt idx="1">
                  <c:v>1.1499999999999999</c:v>
                </c:pt>
                <c:pt idx="2">
                  <c:v>1.33</c:v>
                </c:pt>
                <c:pt idx="3">
                  <c:v>1.08</c:v>
                </c:pt>
                <c:pt idx="4">
                  <c:v>1.08</c:v>
                </c:pt>
              </c:numCache>
            </c:numRef>
          </c:val>
          <c:extLst>
            <c:ext xmlns:c16="http://schemas.microsoft.com/office/drawing/2014/chart" uri="{C3380CC4-5D6E-409C-BE32-E72D297353CC}">
              <c16:uniqueId val="{00000000-7343-4F8D-96CB-59562CF366A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7343-4F8D-96CB-59562CF366A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78.489999999999995</c:v>
                </c:pt>
                <c:pt idx="1">
                  <c:v>76.19</c:v>
                </c:pt>
                <c:pt idx="2">
                  <c:v>76.290000000000006</c:v>
                </c:pt>
                <c:pt idx="3">
                  <c:v>73.13</c:v>
                </c:pt>
                <c:pt idx="4">
                  <c:v>72.78</c:v>
                </c:pt>
              </c:numCache>
            </c:numRef>
          </c:val>
          <c:extLst>
            <c:ext xmlns:c16="http://schemas.microsoft.com/office/drawing/2014/chart" uri="{C3380CC4-5D6E-409C-BE32-E72D297353CC}">
              <c16:uniqueId val="{00000000-BFFF-4ED1-A636-49CE4C0F70E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BFFF-4ED1-A636-49CE4C0F70E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92.41</c:v>
                </c:pt>
                <c:pt idx="1">
                  <c:v>93.78</c:v>
                </c:pt>
                <c:pt idx="2">
                  <c:v>91.21</c:v>
                </c:pt>
                <c:pt idx="3">
                  <c:v>93.57</c:v>
                </c:pt>
                <c:pt idx="4">
                  <c:v>94.23</c:v>
                </c:pt>
              </c:numCache>
            </c:numRef>
          </c:val>
          <c:extLst>
            <c:ext xmlns:c16="http://schemas.microsoft.com/office/drawing/2014/chart" uri="{C3380CC4-5D6E-409C-BE32-E72D297353CC}">
              <c16:uniqueId val="{00000000-E7B1-4C2A-8B20-EC9C6680454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E7B1-4C2A-8B20-EC9C6680454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117.09</c:v>
                </c:pt>
                <c:pt idx="1">
                  <c:v>124.04</c:v>
                </c:pt>
                <c:pt idx="2">
                  <c:v>118.75</c:v>
                </c:pt>
                <c:pt idx="3">
                  <c:v>121.6</c:v>
                </c:pt>
                <c:pt idx="4">
                  <c:v>116.8</c:v>
                </c:pt>
              </c:numCache>
            </c:numRef>
          </c:val>
          <c:extLst>
            <c:ext xmlns:c16="http://schemas.microsoft.com/office/drawing/2014/chart" uri="{C3380CC4-5D6E-409C-BE32-E72D297353CC}">
              <c16:uniqueId val="{00000000-36E0-484B-B5CB-E32AFEA43C3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36E0-484B-B5CB-E32AFEA43C3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51.58</c:v>
                </c:pt>
                <c:pt idx="1">
                  <c:v>52.53</c:v>
                </c:pt>
                <c:pt idx="2">
                  <c:v>52.68</c:v>
                </c:pt>
                <c:pt idx="3">
                  <c:v>52.22</c:v>
                </c:pt>
                <c:pt idx="4">
                  <c:v>52.54</c:v>
                </c:pt>
              </c:numCache>
            </c:numRef>
          </c:val>
          <c:extLst>
            <c:ext xmlns:c16="http://schemas.microsoft.com/office/drawing/2014/chart" uri="{C3380CC4-5D6E-409C-BE32-E72D297353CC}">
              <c16:uniqueId val="{00000000-2AAC-44E4-8DC5-18E2EE76700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2AAC-44E4-8DC5-18E2EE76700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19.059999999999999</c:v>
                </c:pt>
                <c:pt idx="1">
                  <c:v>25.5</c:v>
                </c:pt>
                <c:pt idx="2">
                  <c:v>25.79</c:v>
                </c:pt>
                <c:pt idx="3">
                  <c:v>25.83</c:v>
                </c:pt>
                <c:pt idx="4">
                  <c:v>26.39</c:v>
                </c:pt>
              </c:numCache>
            </c:numRef>
          </c:val>
          <c:extLst>
            <c:ext xmlns:c16="http://schemas.microsoft.com/office/drawing/2014/chart" uri="{C3380CC4-5D6E-409C-BE32-E72D297353CC}">
              <c16:uniqueId val="{00000000-5866-4D80-8287-70FC3DA17D9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5866-4D80-8287-70FC3DA17D9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21-4F0B-BDFB-8822ECE2E16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A521-4F0B-BDFB-8822ECE2E16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414.27</c:v>
                </c:pt>
                <c:pt idx="1">
                  <c:v>359.72</c:v>
                </c:pt>
                <c:pt idx="2">
                  <c:v>394.5</c:v>
                </c:pt>
                <c:pt idx="3">
                  <c:v>322.11</c:v>
                </c:pt>
                <c:pt idx="4">
                  <c:v>348.76</c:v>
                </c:pt>
              </c:numCache>
            </c:numRef>
          </c:val>
          <c:extLst>
            <c:ext xmlns:c16="http://schemas.microsoft.com/office/drawing/2014/chart" uri="{C3380CC4-5D6E-409C-BE32-E72D297353CC}">
              <c16:uniqueId val="{00000000-A5CA-4B6E-B79B-CDDE270D24B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A5CA-4B6E-B79B-CDDE270D24B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120.47</c:v>
                </c:pt>
                <c:pt idx="1">
                  <c:v>115.12</c:v>
                </c:pt>
                <c:pt idx="2">
                  <c:v>135.96</c:v>
                </c:pt>
                <c:pt idx="3">
                  <c:v>142.29</c:v>
                </c:pt>
                <c:pt idx="4">
                  <c:v>129.34</c:v>
                </c:pt>
              </c:numCache>
            </c:numRef>
          </c:val>
          <c:extLst>
            <c:ext xmlns:c16="http://schemas.microsoft.com/office/drawing/2014/chart" uri="{C3380CC4-5D6E-409C-BE32-E72D297353CC}">
              <c16:uniqueId val="{00000000-4DCC-496A-A871-F1594F2C246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4DCC-496A-A871-F1594F2C246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111.75</c:v>
                </c:pt>
                <c:pt idx="1">
                  <c:v>122.13</c:v>
                </c:pt>
                <c:pt idx="2">
                  <c:v>102.86</c:v>
                </c:pt>
                <c:pt idx="3">
                  <c:v>105.48</c:v>
                </c:pt>
                <c:pt idx="4">
                  <c:v>113.65</c:v>
                </c:pt>
              </c:numCache>
            </c:numRef>
          </c:val>
          <c:extLst>
            <c:ext xmlns:c16="http://schemas.microsoft.com/office/drawing/2014/chart" uri="{C3380CC4-5D6E-409C-BE32-E72D297353CC}">
              <c16:uniqueId val="{00000000-C3FD-4E8B-8F68-407DF0331E1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C3FD-4E8B-8F68-407DF0331E1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114.81</c:v>
                </c:pt>
                <c:pt idx="1">
                  <c:v>113.85</c:v>
                </c:pt>
                <c:pt idx="2">
                  <c:v>120.56</c:v>
                </c:pt>
                <c:pt idx="3">
                  <c:v>117.33</c:v>
                </c:pt>
                <c:pt idx="4">
                  <c:v>122.98</c:v>
                </c:pt>
              </c:numCache>
            </c:numRef>
          </c:val>
          <c:extLst>
            <c:ext xmlns:c16="http://schemas.microsoft.com/office/drawing/2014/chart" uri="{C3380CC4-5D6E-409C-BE32-E72D297353CC}">
              <c16:uniqueId val="{00000000-B538-4FE8-9599-4709B6CC08A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B538-4FE8-9599-4709B6CC08A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CB65" sqref="CB65"/>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江南市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98124</v>
      </c>
      <c r="AM8" s="44"/>
      <c r="AN8" s="44"/>
      <c r="AO8" s="44"/>
      <c r="AP8" s="44"/>
      <c r="AQ8" s="44"/>
      <c r="AR8" s="44"/>
      <c r="AS8" s="44"/>
      <c r="AT8" s="45">
        <f>データ!$S$6</f>
        <v>30.2</v>
      </c>
      <c r="AU8" s="46"/>
      <c r="AV8" s="46"/>
      <c r="AW8" s="46"/>
      <c r="AX8" s="46"/>
      <c r="AY8" s="46"/>
      <c r="AZ8" s="46"/>
      <c r="BA8" s="46"/>
      <c r="BB8" s="47">
        <f>データ!$T$6</f>
        <v>3249.14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84.8</v>
      </c>
      <c r="J10" s="46"/>
      <c r="K10" s="46"/>
      <c r="L10" s="46"/>
      <c r="M10" s="46"/>
      <c r="N10" s="46"/>
      <c r="O10" s="80"/>
      <c r="P10" s="47">
        <f>データ!$P$6</f>
        <v>94.99</v>
      </c>
      <c r="Q10" s="47"/>
      <c r="R10" s="47"/>
      <c r="S10" s="47"/>
      <c r="T10" s="47"/>
      <c r="U10" s="47"/>
      <c r="V10" s="47"/>
      <c r="W10" s="44">
        <f>データ!$Q$6</f>
        <v>2475</v>
      </c>
      <c r="X10" s="44"/>
      <c r="Y10" s="44"/>
      <c r="Z10" s="44"/>
      <c r="AA10" s="44"/>
      <c r="AB10" s="44"/>
      <c r="AC10" s="44"/>
      <c r="AD10" s="2"/>
      <c r="AE10" s="2"/>
      <c r="AF10" s="2"/>
      <c r="AG10" s="2"/>
      <c r="AH10" s="2"/>
      <c r="AI10" s="2"/>
      <c r="AJ10" s="2"/>
      <c r="AK10" s="2"/>
      <c r="AL10" s="44">
        <f>データ!$U$6</f>
        <v>93019</v>
      </c>
      <c r="AM10" s="44"/>
      <c r="AN10" s="44"/>
      <c r="AO10" s="44"/>
      <c r="AP10" s="44"/>
      <c r="AQ10" s="44"/>
      <c r="AR10" s="44"/>
      <c r="AS10" s="44"/>
      <c r="AT10" s="45">
        <f>データ!$V$6</f>
        <v>30.2</v>
      </c>
      <c r="AU10" s="46"/>
      <c r="AV10" s="46"/>
      <c r="AW10" s="46"/>
      <c r="AX10" s="46"/>
      <c r="AY10" s="46"/>
      <c r="AZ10" s="46"/>
      <c r="BA10" s="46"/>
      <c r="BB10" s="47">
        <f>データ!$W$6</f>
        <v>3080.1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3oFUCqhBSYOwiEQerBhdzW/b+3fod4EHnBaRAgKMxbQojoXAGcVzODMBswRxfioZH3yBgGVdtlvHafE5SoN49A==" saltValue="5NcLhY5t+8rns0uNnBESo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232173</v>
      </c>
      <c r="D6" s="20">
        <f t="shared" si="3"/>
        <v>46</v>
      </c>
      <c r="E6" s="20">
        <f t="shared" si="3"/>
        <v>1</v>
      </c>
      <c r="F6" s="20">
        <f t="shared" si="3"/>
        <v>0</v>
      </c>
      <c r="G6" s="20">
        <f t="shared" si="3"/>
        <v>1</v>
      </c>
      <c r="H6" s="20" t="str">
        <f t="shared" si="3"/>
        <v>愛知県　江南市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84.8</v>
      </c>
      <c r="P6" s="21">
        <f t="shared" si="3"/>
        <v>94.99</v>
      </c>
      <c r="Q6" s="21">
        <f t="shared" si="3"/>
        <v>2475</v>
      </c>
      <c r="R6" s="21">
        <f t="shared" si="3"/>
        <v>98124</v>
      </c>
      <c r="S6" s="21">
        <f t="shared" si="3"/>
        <v>30.2</v>
      </c>
      <c r="T6" s="21">
        <f t="shared" si="3"/>
        <v>3249.14</v>
      </c>
      <c r="U6" s="21">
        <f t="shared" si="3"/>
        <v>93019</v>
      </c>
      <c r="V6" s="21">
        <f t="shared" si="3"/>
        <v>30.2</v>
      </c>
      <c r="W6" s="21">
        <f t="shared" si="3"/>
        <v>3080.1</v>
      </c>
      <c r="X6" s="22">
        <f>IF(X7="",NA(),X7)</f>
        <v>117.09</v>
      </c>
      <c r="Y6" s="22">
        <f t="shared" ref="Y6:AG6" si="4">IF(Y7="",NA(),Y7)</f>
        <v>124.04</v>
      </c>
      <c r="Z6" s="22">
        <f t="shared" si="4"/>
        <v>118.75</v>
      </c>
      <c r="AA6" s="22">
        <f t="shared" si="4"/>
        <v>121.6</v>
      </c>
      <c r="AB6" s="22">
        <f t="shared" si="4"/>
        <v>116.8</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414.27</v>
      </c>
      <c r="AU6" s="22">
        <f t="shared" ref="AU6:BC6" si="6">IF(AU7="",NA(),AU7)</f>
        <v>359.72</v>
      </c>
      <c r="AV6" s="22">
        <f t="shared" si="6"/>
        <v>394.5</v>
      </c>
      <c r="AW6" s="22">
        <f t="shared" si="6"/>
        <v>322.11</v>
      </c>
      <c r="AX6" s="22">
        <f t="shared" si="6"/>
        <v>348.76</v>
      </c>
      <c r="AY6" s="22">
        <f t="shared" si="6"/>
        <v>350.79</v>
      </c>
      <c r="AZ6" s="22">
        <f t="shared" si="6"/>
        <v>354.57</v>
      </c>
      <c r="BA6" s="22">
        <f t="shared" si="6"/>
        <v>357.74</v>
      </c>
      <c r="BB6" s="22">
        <f t="shared" si="6"/>
        <v>344.88</v>
      </c>
      <c r="BC6" s="22">
        <f t="shared" si="6"/>
        <v>326.02</v>
      </c>
      <c r="BD6" s="21" t="str">
        <f>IF(BD7="","",IF(BD7="-","【-】","【"&amp;SUBSTITUTE(TEXT(BD7,"#,##0.00"),"-","△")&amp;"】"))</f>
        <v>【239.69】</v>
      </c>
      <c r="BE6" s="22">
        <f>IF(BE7="",NA(),BE7)</f>
        <v>120.47</v>
      </c>
      <c r="BF6" s="22">
        <f t="shared" ref="BF6:BN6" si="7">IF(BF7="",NA(),BF7)</f>
        <v>115.12</v>
      </c>
      <c r="BG6" s="22">
        <f t="shared" si="7"/>
        <v>135.96</v>
      </c>
      <c r="BH6" s="22">
        <f t="shared" si="7"/>
        <v>142.29</v>
      </c>
      <c r="BI6" s="22">
        <f t="shared" si="7"/>
        <v>129.34</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111.75</v>
      </c>
      <c r="BQ6" s="22">
        <f t="shared" ref="BQ6:BY6" si="8">IF(BQ7="",NA(),BQ7)</f>
        <v>122.13</v>
      </c>
      <c r="BR6" s="22">
        <f t="shared" si="8"/>
        <v>102.86</v>
      </c>
      <c r="BS6" s="22">
        <f t="shared" si="8"/>
        <v>105.48</v>
      </c>
      <c r="BT6" s="22">
        <f t="shared" si="8"/>
        <v>113.65</v>
      </c>
      <c r="BU6" s="22">
        <f t="shared" si="8"/>
        <v>100.85</v>
      </c>
      <c r="BV6" s="22">
        <f t="shared" si="8"/>
        <v>103.79</v>
      </c>
      <c r="BW6" s="22">
        <f t="shared" si="8"/>
        <v>98.3</v>
      </c>
      <c r="BX6" s="22">
        <f t="shared" si="8"/>
        <v>98.89</v>
      </c>
      <c r="BY6" s="22">
        <f t="shared" si="8"/>
        <v>99.25</v>
      </c>
      <c r="BZ6" s="21" t="str">
        <f>IF(BZ7="","",IF(BZ7="-","【-】","【"&amp;SUBSTITUTE(TEXT(BZ7,"#,##0.00"),"-","△")&amp;"】"))</f>
        <v>【97.59】</v>
      </c>
      <c r="CA6" s="22">
        <f>IF(CA7="",NA(),CA7)</f>
        <v>114.81</v>
      </c>
      <c r="CB6" s="22">
        <f t="shared" ref="CB6:CJ6" si="9">IF(CB7="",NA(),CB7)</f>
        <v>113.85</v>
      </c>
      <c r="CC6" s="22">
        <f t="shared" si="9"/>
        <v>120.56</v>
      </c>
      <c r="CD6" s="22">
        <f t="shared" si="9"/>
        <v>117.33</v>
      </c>
      <c r="CE6" s="22">
        <f t="shared" si="9"/>
        <v>122.98</v>
      </c>
      <c r="CF6" s="22">
        <f t="shared" si="9"/>
        <v>167.1</v>
      </c>
      <c r="CG6" s="22">
        <f t="shared" si="9"/>
        <v>167.86</v>
      </c>
      <c r="CH6" s="22">
        <f t="shared" si="9"/>
        <v>173.68</v>
      </c>
      <c r="CI6" s="22">
        <f t="shared" si="9"/>
        <v>174.52</v>
      </c>
      <c r="CJ6" s="22">
        <f t="shared" si="9"/>
        <v>178.92</v>
      </c>
      <c r="CK6" s="21" t="str">
        <f>IF(CK7="","",IF(CK7="-","【-】","【"&amp;SUBSTITUTE(TEXT(CK7,"#,##0.00"),"-","△")&amp;"】"))</f>
        <v>【181.66】</v>
      </c>
      <c r="CL6" s="22">
        <f>IF(CL7="",NA(),CL7)</f>
        <v>78.489999999999995</v>
      </c>
      <c r="CM6" s="22">
        <f t="shared" ref="CM6:CU6" si="10">IF(CM7="",NA(),CM7)</f>
        <v>76.19</v>
      </c>
      <c r="CN6" s="22">
        <f t="shared" si="10"/>
        <v>76.290000000000006</v>
      </c>
      <c r="CO6" s="22">
        <f t="shared" si="10"/>
        <v>73.13</v>
      </c>
      <c r="CP6" s="22">
        <f t="shared" si="10"/>
        <v>72.78</v>
      </c>
      <c r="CQ6" s="22">
        <f t="shared" si="10"/>
        <v>59.91</v>
      </c>
      <c r="CR6" s="22">
        <f t="shared" si="10"/>
        <v>59.4</v>
      </c>
      <c r="CS6" s="22">
        <f t="shared" si="10"/>
        <v>59.24</v>
      </c>
      <c r="CT6" s="22">
        <f t="shared" si="10"/>
        <v>58.77</v>
      </c>
      <c r="CU6" s="22">
        <f t="shared" si="10"/>
        <v>59.17</v>
      </c>
      <c r="CV6" s="21" t="str">
        <f>IF(CV7="","",IF(CV7="-","【-】","【"&amp;SUBSTITUTE(TEXT(CV7,"#,##0.00"),"-","△")&amp;"】"))</f>
        <v>【60.21】</v>
      </c>
      <c r="CW6" s="22">
        <f>IF(CW7="",NA(),CW7)</f>
        <v>92.41</v>
      </c>
      <c r="CX6" s="22">
        <f t="shared" ref="CX6:DF6" si="11">IF(CX7="",NA(),CX7)</f>
        <v>93.78</v>
      </c>
      <c r="CY6" s="22">
        <f t="shared" si="11"/>
        <v>91.21</v>
      </c>
      <c r="CZ6" s="22">
        <f t="shared" si="11"/>
        <v>93.57</v>
      </c>
      <c r="DA6" s="22">
        <f t="shared" si="11"/>
        <v>94.23</v>
      </c>
      <c r="DB6" s="22">
        <f t="shared" si="11"/>
        <v>87.26</v>
      </c>
      <c r="DC6" s="22">
        <f t="shared" si="11"/>
        <v>87.57</v>
      </c>
      <c r="DD6" s="22">
        <f t="shared" si="11"/>
        <v>87.26</v>
      </c>
      <c r="DE6" s="22">
        <f t="shared" si="11"/>
        <v>86.95</v>
      </c>
      <c r="DF6" s="22">
        <f t="shared" si="11"/>
        <v>86.58</v>
      </c>
      <c r="DG6" s="21" t="str">
        <f>IF(DG7="","",IF(DG7="-","【-】","【"&amp;SUBSTITUTE(TEXT(DG7,"#,##0.00"),"-","△")&amp;"】"))</f>
        <v>【89.21】</v>
      </c>
      <c r="DH6" s="22">
        <f>IF(DH7="",NA(),DH7)</f>
        <v>51.58</v>
      </c>
      <c r="DI6" s="22">
        <f t="shared" ref="DI6:DQ6" si="12">IF(DI7="",NA(),DI7)</f>
        <v>52.53</v>
      </c>
      <c r="DJ6" s="22">
        <f t="shared" si="12"/>
        <v>52.68</v>
      </c>
      <c r="DK6" s="22">
        <f t="shared" si="12"/>
        <v>52.22</v>
      </c>
      <c r="DL6" s="22">
        <f t="shared" si="12"/>
        <v>52.54</v>
      </c>
      <c r="DM6" s="22">
        <f t="shared" si="12"/>
        <v>49.2</v>
      </c>
      <c r="DN6" s="22">
        <f t="shared" si="12"/>
        <v>50.01</v>
      </c>
      <c r="DO6" s="22">
        <f t="shared" si="12"/>
        <v>50.99</v>
      </c>
      <c r="DP6" s="22">
        <f t="shared" si="12"/>
        <v>51.79</v>
      </c>
      <c r="DQ6" s="22">
        <f t="shared" si="12"/>
        <v>52.02</v>
      </c>
      <c r="DR6" s="21" t="str">
        <f>IF(DR7="","",IF(DR7="-","【-】","【"&amp;SUBSTITUTE(TEXT(DR7,"#,##0.00"),"-","△")&amp;"】"))</f>
        <v>【52.41】</v>
      </c>
      <c r="DS6" s="22">
        <f>IF(DS7="",NA(),DS7)</f>
        <v>19.059999999999999</v>
      </c>
      <c r="DT6" s="22">
        <f t="shared" ref="DT6:EB6" si="13">IF(DT7="",NA(),DT7)</f>
        <v>25.5</v>
      </c>
      <c r="DU6" s="22">
        <f t="shared" si="13"/>
        <v>25.79</v>
      </c>
      <c r="DV6" s="22">
        <f t="shared" si="13"/>
        <v>25.83</v>
      </c>
      <c r="DW6" s="22">
        <f t="shared" si="13"/>
        <v>26.39</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1.8</v>
      </c>
      <c r="EE6" s="22">
        <f t="shared" ref="EE6:EM6" si="14">IF(EE7="",NA(),EE7)</f>
        <v>1.1499999999999999</v>
      </c>
      <c r="EF6" s="22">
        <f t="shared" si="14"/>
        <v>1.33</v>
      </c>
      <c r="EG6" s="22">
        <f t="shared" si="14"/>
        <v>1.08</v>
      </c>
      <c r="EH6" s="22">
        <f t="shared" si="14"/>
        <v>1.08</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232173</v>
      </c>
      <c r="D7" s="24">
        <v>46</v>
      </c>
      <c r="E7" s="24">
        <v>1</v>
      </c>
      <c r="F7" s="24">
        <v>0</v>
      </c>
      <c r="G7" s="24">
        <v>1</v>
      </c>
      <c r="H7" s="24" t="s">
        <v>93</v>
      </c>
      <c r="I7" s="24" t="s">
        <v>94</v>
      </c>
      <c r="J7" s="24" t="s">
        <v>95</v>
      </c>
      <c r="K7" s="24" t="s">
        <v>96</v>
      </c>
      <c r="L7" s="24" t="s">
        <v>97</v>
      </c>
      <c r="M7" s="24" t="s">
        <v>98</v>
      </c>
      <c r="N7" s="25" t="s">
        <v>99</v>
      </c>
      <c r="O7" s="25">
        <v>84.8</v>
      </c>
      <c r="P7" s="25">
        <v>94.99</v>
      </c>
      <c r="Q7" s="25">
        <v>2475</v>
      </c>
      <c r="R7" s="25">
        <v>98124</v>
      </c>
      <c r="S7" s="25">
        <v>30.2</v>
      </c>
      <c r="T7" s="25">
        <v>3249.14</v>
      </c>
      <c r="U7" s="25">
        <v>93019</v>
      </c>
      <c r="V7" s="25">
        <v>30.2</v>
      </c>
      <c r="W7" s="25">
        <v>3080.1</v>
      </c>
      <c r="X7" s="25">
        <v>117.09</v>
      </c>
      <c r="Y7" s="25">
        <v>124.04</v>
      </c>
      <c r="Z7" s="25">
        <v>118.75</v>
      </c>
      <c r="AA7" s="25">
        <v>121.6</v>
      </c>
      <c r="AB7" s="25">
        <v>116.8</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414.27</v>
      </c>
      <c r="AU7" s="25">
        <v>359.72</v>
      </c>
      <c r="AV7" s="25">
        <v>394.5</v>
      </c>
      <c r="AW7" s="25">
        <v>322.11</v>
      </c>
      <c r="AX7" s="25">
        <v>348.76</v>
      </c>
      <c r="AY7" s="25">
        <v>350.79</v>
      </c>
      <c r="AZ7" s="25">
        <v>354.57</v>
      </c>
      <c r="BA7" s="25">
        <v>357.74</v>
      </c>
      <c r="BB7" s="25">
        <v>344.88</v>
      </c>
      <c r="BC7" s="25">
        <v>326.02</v>
      </c>
      <c r="BD7" s="25">
        <v>239.69</v>
      </c>
      <c r="BE7" s="25">
        <v>120.47</v>
      </c>
      <c r="BF7" s="25">
        <v>115.12</v>
      </c>
      <c r="BG7" s="25">
        <v>135.96</v>
      </c>
      <c r="BH7" s="25">
        <v>142.29</v>
      </c>
      <c r="BI7" s="25">
        <v>129.34</v>
      </c>
      <c r="BJ7" s="25">
        <v>322.92</v>
      </c>
      <c r="BK7" s="25">
        <v>303.45999999999998</v>
      </c>
      <c r="BL7" s="25">
        <v>307.27999999999997</v>
      </c>
      <c r="BM7" s="25">
        <v>304.02</v>
      </c>
      <c r="BN7" s="25">
        <v>300.54000000000002</v>
      </c>
      <c r="BO7" s="25">
        <v>264.86</v>
      </c>
      <c r="BP7" s="25">
        <v>111.75</v>
      </c>
      <c r="BQ7" s="25">
        <v>122.13</v>
      </c>
      <c r="BR7" s="25">
        <v>102.86</v>
      </c>
      <c r="BS7" s="25">
        <v>105.48</v>
      </c>
      <c r="BT7" s="25">
        <v>113.65</v>
      </c>
      <c r="BU7" s="25">
        <v>100.85</v>
      </c>
      <c r="BV7" s="25">
        <v>103.79</v>
      </c>
      <c r="BW7" s="25">
        <v>98.3</v>
      </c>
      <c r="BX7" s="25">
        <v>98.89</v>
      </c>
      <c r="BY7" s="25">
        <v>99.25</v>
      </c>
      <c r="BZ7" s="25">
        <v>97.59</v>
      </c>
      <c r="CA7" s="25">
        <v>114.81</v>
      </c>
      <c r="CB7" s="25">
        <v>113.85</v>
      </c>
      <c r="CC7" s="25">
        <v>120.56</v>
      </c>
      <c r="CD7" s="25">
        <v>117.33</v>
      </c>
      <c r="CE7" s="25">
        <v>122.98</v>
      </c>
      <c r="CF7" s="25">
        <v>167.1</v>
      </c>
      <c r="CG7" s="25">
        <v>167.86</v>
      </c>
      <c r="CH7" s="25">
        <v>173.68</v>
      </c>
      <c r="CI7" s="25">
        <v>174.52</v>
      </c>
      <c r="CJ7" s="25">
        <v>178.92</v>
      </c>
      <c r="CK7" s="25">
        <v>181.66</v>
      </c>
      <c r="CL7" s="25">
        <v>78.489999999999995</v>
      </c>
      <c r="CM7" s="25">
        <v>76.19</v>
      </c>
      <c r="CN7" s="25">
        <v>76.290000000000006</v>
      </c>
      <c r="CO7" s="25">
        <v>73.13</v>
      </c>
      <c r="CP7" s="25">
        <v>72.78</v>
      </c>
      <c r="CQ7" s="25">
        <v>59.91</v>
      </c>
      <c r="CR7" s="25">
        <v>59.4</v>
      </c>
      <c r="CS7" s="25">
        <v>59.24</v>
      </c>
      <c r="CT7" s="25">
        <v>58.77</v>
      </c>
      <c r="CU7" s="25">
        <v>59.17</v>
      </c>
      <c r="CV7" s="25">
        <v>60.21</v>
      </c>
      <c r="CW7" s="25">
        <v>92.41</v>
      </c>
      <c r="CX7" s="25">
        <v>93.78</v>
      </c>
      <c r="CY7" s="25">
        <v>91.21</v>
      </c>
      <c r="CZ7" s="25">
        <v>93.57</v>
      </c>
      <c r="DA7" s="25">
        <v>94.23</v>
      </c>
      <c r="DB7" s="25">
        <v>87.26</v>
      </c>
      <c r="DC7" s="25">
        <v>87.57</v>
      </c>
      <c r="DD7" s="25">
        <v>87.26</v>
      </c>
      <c r="DE7" s="25">
        <v>86.95</v>
      </c>
      <c r="DF7" s="25">
        <v>86.58</v>
      </c>
      <c r="DG7" s="25">
        <v>89.21</v>
      </c>
      <c r="DH7" s="25">
        <v>51.58</v>
      </c>
      <c r="DI7" s="25">
        <v>52.53</v>
      </c>
      <c r="DJ7" s="25">
        <v>52.68</v>
      </c>
      <c r="DK7" s="25">
        <v>52.22</v>
      </c>
      <c r="DL7" s="25">
        <v>52.54</v>
      </c>
      <c r="DM7" s="25">
        <v>49.2</v>
      </c>
      <c r="DN7" s="25">
        <v>50.01</v>
      </c>
      <c r="DO7" s="25">
        <v>50.99</v>
      </c>
      <c r="DP7" s="25">
        <v>51.79</v>
      </c>
      <c r="DQ7" s="25">
        <v>52.02</v>
      </c>
      <c r="DR7" s="25">
        <v>52.41</v>
      </c>
      <c r="DS7" s="25">
        <v>19.059999999999999</v>
      </c>
      <c r="DT7" s="25">
        <v>25.5</v>
      </c>
      <c r="DU7" s="25">
        <v>25.79</v>
      </c>
      <c r="DV7" s="25">
        <v>25.83</v>
      </c>
      <c r="DW7" s="25">
        <v>26.39</v>
      </c>
      <c r="DX7" s="25">
        <v>18.329999999999998</v>
      </c>
      <c r="DY7" s="25">
        <v>20.27</v>
      </c>
      <c r="DZ7" s="25">
        <v>21.69</v>
      </c>
      <c r="EA7" s="25">
        <v>23.19</v>
      </c>
      <c r="EB7" s="25">
        <v>24.61</v>
      </c>
      <c r="EC7" s="25">
        <v>26.78</v>
      </c>
      <c r="ED7" s="25">
        <v>1.8</v>
      </c>
      <c r="EE7" s="25">
        <v>1.1499999999999999</v>
      </c>
      <c r="EF7" s="25">
        <v>1.33</v>
      </c>
      <c r="EG7" s="25">
        <v>1.08</v>
      </c>
      <c r="EH7" s="25">
        <v>1.08</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2026-01-16T05:00:38Z</cp:lastPrinted>
  <dcterms:created xsi:type="dcterms:W3CDTF">2025-12-12T09:18:25Z</dcterms:created>
  <dcterms:modified xsi:type="dcterms:W3CDTF">2026-01-22T06:00:27Z</dcterms:modified>
</cp:coreProperties>
</file>