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BD2914E7-F6C5-43F5-9DE8-929CE08524C6}" xr6:coauthVersionLast="47" xr6:coauthVersionMax="47" xr10:uidLastSave="{00000000-0000-0000-0000-000000000000}"/>
  <workbookProtection workbookAlgorithmName="SHA-512" workbookHashValue="X3i4MW8m7eC8W0OAQY04xXlo4c77EJTVfPWhR6MeIy1mEw+1NqGEC+MEijqAa0JCYZ2v9ea2j3I8DcxHyRHo1Q==" workbookSaltValue="WvhBK4lnuSj6lxIDMNtjKQ=="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<sst xmlns="http://schemas.openxmlformats.org/spreadsheetml/2006/main" count="228" uniqueCount="113">
  <si>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</si>
  <si>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</si>
  <si>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</si>
  <si>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</si>
  <si>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</si>
  <si>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</si>
  <si>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</si>
  <si>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</si>
  <si>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</si>
  <si>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</si>
  <si>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</si>
  <si>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</si>
  <si>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</si>
  <si>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</si>
  <si>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</si>
  <si>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</si>
  <si>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</si>
  <si>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</si>
  <si>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</si>
  <si>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</si>
  <si>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</si>
  <si>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</si>
  <si>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</si>
  <si>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</si>
  <si>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</si>
  <si>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</si>
  <si>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</si>
  <si>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</si>
  <si>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</si>
  <si>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</si>
  <si>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</si>
  <si>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</si>
  <si>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</si>
  <si>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</si>
  <si>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</si>
  <si>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</si>
  <si>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</si>
  <si>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</si>
  <si>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</si>
  <si>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</si>
  <si>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</si>
  <si>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</si>
  <si>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</si>
  <si>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</si>
  <si>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</si>
  <si>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</si>
  <si>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</si>
  <si>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</si>
  <si>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</si>
  <si>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</si>
  <si>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</si>
  <si>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</si>
  <si>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</si>
  <si>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</si>
  <si>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</si>
  <si>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</si>
  <si>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</si>
  <si>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</si>
  <si>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</si>
  <si>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</si>
  <si>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</si>
  <si>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</si>
  <si>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</si>
  <si>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</si>
  <si>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</si>
  <si>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</si>
  <si>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</si>
  <si>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</si>
  <si>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</si>
  <si>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</si>
  <si>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</si>
  <si>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</si>
  <si>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</si>
  <si>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</si>
  <si>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</si>
  <si>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</si>
  <si>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</si>
  <si>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</si>
  <si>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</si>
  <si>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</si>
  <si>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</si>
  <si>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</si>
  <si>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</si>
  <si>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</si>
  <si>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</si>
  <si>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</si>
  <si>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</si>
  <si>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</si>
  <si>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</si>
  <si>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</si>
  <si>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</si>
  <si>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</si>
  <si>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</si>
  <si>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</si>
  <si>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</si>
  <si>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</si>
  <si>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</si>
  <si>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</si>
  <si>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</si>
  <si>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</si>
  <si>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</si>
  <si>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</si>
  <si>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</si>
  <si>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</si>
  <si>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</si>
  <si>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</si>
  <si>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</si>
  <si>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</si>
  <si>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</si>
  <si>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</si>
  <si>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
①経常収支比率は、電気料金の負担軽減策である法人割引の開始による動力費の減少に伴い上昇したが、引続き全国及び類似団体の平均値を上回っている。
②累積欠損金は、引続き発生していない。
③流動比率は、年度末が土日であったことにより未払金が増加したことに伴い悪化し、全国平均は上回ったものの、類似団体の平均値を下回った。
④企業債残高対給水収益比率は、昨年度と同様に物価高騰対策として水道基本料金の全額免除行った影響で、令和４、５年度は増加値となっている。平成29年度から毎年度１億５千万円の借入をしているため増加傾向であるが、引続き全国及び類似団体の平均値を大きく下回っている。
⑤料金回収率は、電気料金の法人割引の開始による動力費の減少及び配水管、簡易消火栓、量水器等の修繕費の減少により、経常費用が減少したことに伴い上昇し、引続き100％を上回っている。
⑥給水原価は、電気料金の法人割引の開始による動力費の減少及び配水管、簡易消火栓、量水器等の修繕費の減少により、経常費用が減少したことに伴い減額となった。
●経営の効率性
⑦施設利用率は、引続き全国及び類似団体の平均を上回っている。最大稼働率は79.5%、負荷率は91.9%であり適切な施設規模と判断する。
⑧有収率は、年間有収水量は減少したが、給・配水管の漏水による無効水量が減少したことにより上昇し、引続き全国及び類似団体の平均値を上回り、90％以上を維持している。
　全体的に良好であるが、今後は県営水道の値上げや県水受水水量の増加に伴い、経営が悪化する見通しであるため、令和7年度から水道料金の改定を行い、経営健全化に取り組んでいる。同時に、老朽管の更新を促進し、漏水などの無効水量の減少に努めていく必要がある。</t>
    <phoneticPr fontId="4"/>
  </si>
  <si>
    <t>①有形固定資産減価償却率は、配水管や水道施設の更新により償却資産が増加したため、減少したが、引続き全国及び類似団体の平均値を上回っている。
②管路経年化率は、資産の老朽化により悪化し、引続き全国及び類似団体の平均を上回っている。
③管路更新率は、基幹管路更新工事や配水管改良工事を計画的に実施できているため、引続き全国及び類似団体の平均値を上回り、市の目標値である1％以上を達成している。
　今後も基幹管路更新工事を始めとした管路等の更新を計画的に実施することで、老朽化の改善を図っていく必要がある。</t>
    <phoneticPr fontId="4"/>
  </si>
  <si>
    <t>人口減少や節水機器の普及により有収水量が減少する一方、今後も物価の上昇が予想されることからり経営が悪化し、管路の老朽化や耐震化対策などへの投資も継続的に必要であるため、経営は益々厳しくなってくると予想される。
　このような状況下で、水道水の安定供給を持続するためには、令和元年８月に策定した水道事業の中長期的な計画である「経営戦略」を基に、毎年度計画の進捗管理を実施し、５年ごとに達成状況の評価を行い、適切かつ効果的な経営を推進する必要がある。
　具体的には、基幹管路更新工事を計画通り実施することで、管路の耐震化及び老朽化を改善させるとともに、経営の健全性を維持するため、水道料金について、令和７年度からの改定が決定している。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</si>
</sst>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1.19</c:v>
                </c:pt>
                <c:pt idx="1">
                  <c:v>1.8</c:v>
                </c:pt>
                <c:pt idx="2">
                  <c:v>1.1499999999999999</c:v>
                </c:pt>
                <c:pt idx="3">
                  <c:v>1.33</c:v>
                </c:pt>
                <c:pt idx="4">
                  <c:v>1.08</c:v>
                </c:pt>
              </c:numCache>
            </c:numRef>
          </c:val>
          <c:extLst>
            <c:ext xmlns:c16="http://schemas.microsoft.com/office/drawing/2014/chart" uri="{C3380CC4-5D6E-409C-BE32-E72D297353CC}">
              <c16:uniqueId val="{00000000-518C-4BED-9623-AED936C655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518C-4BED-9623-AED936C655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76.680000000000007</c:v>
                </c:pt>
                <c:pt idx="1">
                  <c:v>78.489999999999995</c:v>
                </c:pt>
                <c:pt idx="2">
                  <c:v>76.19</c:v>
                </c:pt>
                <c:pt idx="3">
                  <c:v>76.290000000000006</c:v>
                </c:pt>
                <c:pt idx="4">
                  <c:v>73.13</c:v>
                </c:pt>
              </c:numCache>
            </c:numRef>
          </c:val>
          <c:extLst>
            <c:ext xmlns:c16="http://schemas.microsoft.com/office/drawing/2014/chart" uri="{C3380CC4-5D6E-409C-BE32-E72D297353CC}">
              <c16:uniqueId val="{00000000-833B-49C9-AF09-71AE7A4A17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33B-49C9-AF09-71AE7A4A17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92.67</c:v>
                </c:pt>
                <c:pt idx="1">
                  <c:v>92.41</c:v>
                </c:pt>
                <c:pt idx="2">
                  <c:v>93.78</c:v>
                </c:pt>
                <c:pt idx="3">
                  <c:v>91.21</c:v>
                </c:pt>
                <c:pt idx="4">
                  <c:v>93.57</c:v>
                </c:pt>
              </c:numCache>
            </c:numRef>
          </c:val>
          <c:extLst>
            <c:ext xmlns:c16="http://schemas.microsoft.com/office/drawing/2014/chart" uri="{C3380CC4-5D6E-409C-BE32-E72D297353CC}">
              <c16:uniqueId val="{00000000-565A-4633-AC3F-B903B6BF44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65A-4633-AC3F-B903B6BF44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106.21</c:v>
                </c:pt>
                <c:pt idx="1">
                  <c:v>117.09</c:v>
                </c:pt>
                <c:pt idx="2">
                  <c:v>124.04</c:v>
                </c:pt>
                <c:pt idx="3">
                  <c:v>118.75</c:v>
                </c:pt>
                <c:pt idx="4">
                  <c:v>121.6</c:v>
                </c:pt>
              </c:numCache>
            </c:numRef>
          </c:val>
          <c:extLst>
            <c:ext xmlns:c16="http://schemas.microsoft.com/office/drawing/2014/chart" uri="{C3380CC4-5D6E-409C-BE32-E72D297353CC}">
              <c16:uniqueId val="{00000000-E153-4367-A4D1-5171D44585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153-4367-A4D1-5171D44585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51.67</c:v>
                </c:pt>
                <c:pt idx="1">
                  <c:v>51.58</c:v>
                </c:pt>
                <c:pt idx="2">
                  <c:v>52.53</c:v>
                </c:pt>
                <c:pt idx="3">
                  <c:v>52.68</c:v>
                </c:pt>
                <c:pt idx="4">
                  <c:v>52.22</c:v>
                </c:pt>
              </c:numCache>
            </c:numRef>
          </c:val>
          <c:extLst>
            <c:ext xmlns:c16="http://schemas.microsoft.com/office/drawing/2014/chart" uri="{C3380CC4-5D6E-409C-BE32-E72D297353CC}">
              <c16:uniqueId val="{00000000-968A-424F-87F5-12D954FF1A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968A-424F-87F5-12D954FF1A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18.489999999999998</c:v>
                </c:pt>
                <c:pt idx="1">
                  <c:v>19.059999999999999</c:v>
                </c:pt>
                <c:pt idx="2">
                  <c:v>25.5</c:v>
                </c:pt>
                <c:pt idx="3">
                  <c:v>25.79</c:v>
                </c:pt>
                <c:pt idx="4">
                  <c:v>25.83</c:v>
                </c:pt>
              </c:numCache>
            </c:numRef>
          </c:val>
          <c:extLst>
            <c:ext xmlns:c16="http://schemas.microsoft.com/office/drawing/2014/chart" uri="{C3380CC4-5D6E-409C-BE32-E72D297353CC}">
              <c16:uniqueId val="{00000000-55CE-4BF8-B2B9-2D0B614F6D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55CE-4BF8-B2B9-2D0B614F6D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A2-470F-9B62-BE5D142E15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AA2-470F-9B62-BE5D142E15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404.34</c:v>
                </c:pt>
                <c:pt idx="1">
                  <c:v>414.27</c:v>
                </c:pt>
                <c:pt idx="2">
                  <c:v>359.72</c:v>
                </c:pt>
                <c:pt idx="3">
                  <c:v>394.5</c:v>
                </c:pt>
                <c:pt idx="4">
                  <c:v>322.11</c:v>
                </c:pt>
              </c:numCache>
            </c:numRef>
          </c:val>
          <c:extLst>
            <c:ext xmlns:c16="http://schemas.microsoft.com/office/drawing/2014/chart" uri="{C3380CC4-5D6E-409C-BE32-E72D297353CC}">
              <c16:uniqueId val="{00000000-6995-45CE-9C7A-F4BEAACCC0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995-45CE-9C7A-F4BEAACCC0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131.47</c:v>
                </c:pt>
                <c:pt idx="1">
                  <c:v>120.47</c:v>
                </c:pt>
                <c:pt idx="2">
                  <c:v>115.12</c:v>
                </c:pt>
                <c:pt idx="3">
                  <c:v>135.96</c:v>
                </c:pt>
                <c:pt idx="4">
                  <c:v>142.29</c:v>
                </c:pt>
              </c:numCache>
            </c:numRef>
          </c:val>
          <c:extLst>
            <c:ext xmlns:c16="http://schemas.microsoft.com/office/drawing/2014/chart" uri="{C3380CC4-5D6E-409C-BE32-E72D297353CC}">
              <c16:uniqueId val="{00000000-6DA5-4278-A9AB-515B195459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DA5-4278-A9AB-515B195459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102.65</c:v>
                </c:pt>
                <c:pt idx="1">
                  <c:v>111.75</c:v>
                </c:pt>
                <c:pt idx="2">
                  <c:v>122.13</c:v>
                </c:pt>
                <c:pt idx="3">
                  <c:v>102.86</c:v>
                </c:pt>
                <c:pt idx="4">
                  <c:v>105.48</c:v>
                </c:pt>
              </c:numCache>
            </c:numRef>
          </c:val>
          <c:extLst>
            <c:ext xmlns:c16="http://schemas.microsoft.com/office/drawing/2014/chart" uri="{C3380CC4-5D6E-409C-BE32-E72D297353CC}">
              <c16:uniqueId val="{00000000-CDC2-4D39-A4A5-3D49A6EDE7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DC2-4D39-A4A5-3D49A6EDE7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114.01</c:v>
                </c:pt>
                <c:pt idx="1">
                  <c:v>114.81</c:v>
                </c:pt>
                <c:pt idx="2">
                  <c:v>113.85</c:v>
                </c:pt>
                <c:pt idx="3">
                  <c:v>120.56</c:v>
                </c:pt>
                <c:pt idx="4">
                  <c:v>117.33</c:v>
                </c:pt>
              </c:numCache>
            </c:numRef>
          </c:val>
          <c:extLst>
            <c:ext xmlns:c16="http://schemas.microsoft.com/office/drawing/2014/chart" uri="{C3380CC4-5D6E-409C-BE32-E72D297353CC}">
              <c16:uniqueId val="{00000000-0C26-40D3-9F08-8FC3EB82DD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C26-40D3-9F08-8FC3EB82DD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江南市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98729</v>
      </c>
      <c r="AM8" s="44"/>
      <c r="AN8" s="44"/>
      <c r="AO8" s="44"/>
      <c r="AP8" s="44"/>
      <c r="AQ8" s="44"/>
      <c r="AR8" s="44"/>
      <c r="AS8" s="44"/>
      <c r="AT8" s="45">
        <f>データ!$S$6</f>
        <v>30.2</v>
      </c>
      <c r="AU8" s="46"/>
      <c r="AV8" s="46"/>
      <c r="AW8" s="46"/>
      <c r="AX8" s="46"/>
      <c r="AY8" s="46"/>
      <c r="AZ8" s="46"/>
      <c r="BA8" s="46"/>
      <c r="BB8" s="47">
        <f>データ!$T$6</f>
        <v>3269.17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84.47</v>
      </c>
      <c r="J10" s="46"/>
      <c r="K10" s="46"/>
      <c r="L10" s="46"/>
      <c r="M10" s="46"/>
      <c r="N10" s="46"/>
      <c r="O10" s="80"/>
      <c r="P10" s="47">
        <f>データ!$P$6</f>
        <v>94.91</v>
      </c>
      <c r="Q10" s="47"/>
      <c r="R10" s="47"/>
      <c r="S10" s="47"/>
      <c r="T10" s="47"/>
      <c r="U10" s="47"/>
      <c r="V10" s="47"/>
      <c r="W10" s="44">
        <f>データ!$Q$6</f>
        <v>2475</v>
      </c>
      <c r="X10" s="44"/>
      <c r="Y10" s="44"/>
      <c r="Z10" s="44"/>
      <c r="AA10" s="44"/>
      <c r="AB10" s="44"/>
      <c r="AC10" s="44"/>
      <c r="AD10" s="2"/>
      <c r="AE10" s="2"/>
      <c r="AF10" s="2"/>
      <c r="AG10" s="2"/>
      <c r="AH10" s="2"/>
      <c r="AI10" s="2"/>
      <c r="AJ10" s="2"/>
      <c r="AK10" s="2"/>
      <c r="AL10" s="44">
        <f>データ!$U$6</f>
        <v>93382</v>
      </c>
      <c r="AM10" s="44"/>
      <c r="AN10" s="44"/>
      <c r="AO10" s="44"/>
      <c r="AP10" s="44"/>
      <c r="AQ10" s="44"/>
      <c r="AR10" s="44"/>
      <c r="AS10" s="44"/>
      <c r="AT10" s="45">
        <f>データ!$V$6</f>
        <v>30.2</v>
      </c>
      <c r="AU10" s="46"/>
      <c r="AV10" s="46"/>
      <c r="AW10" s="46"/>
      <c r="AX10" s="46"/>
      <c r="AY10" s="46"/>
      <c r="AZ10" s="46"/>
      <c r="BA10" s="46"/>
      <c r="BB10" s="47">
        <f>データ!$W$6</f>
        <v>3092.12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pRbyIThcGrMF6N2e2yAI8zWdtx1TqEba8+dn2HtVvC2NLetAz8G118jOgU/yaVZxPCMb5BEk+5zsn2cnh1tlQ==" saltValue="UJmU83Ps8LBVeOZ6he2j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232173</v>
      </c>
      <c r="D6" s="20">
        <f t="shared" si="3"/>
        <v>46</v>
      </c>
      <c r="E6" s="20">
        <f t="shared" si="3"/>
        <v>1</v>
      </c>
      <c r="F6" s="20">
        <f t="shared" si="3"/>
        <v>0</v>
      </c>
      <c r="G6" s="20">
        <f t="shared" si="3"/>
        <v>1</v>
      </c>
      <c r="H6" s="20" t="str">
        <f t="shared" si="3"/>
        <v>愛知県　江南市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84.47</v>
      </c>
      <c r="P6" s="21">
        <f t="shared" si="3"/>
        <v>94.91</v>
      </c>
      <c r="Q6" s="21">
        <f t="shared" si="3"/>
        <v>2475</v>
      </c>
      <c r="R6" s="21">
        <f t="shared" si="3"/>
        <v>98729</v>
      </c>
      <c r="S6" s="21">
        <f t="shared" si="3"/>
        <v>30.2</v>
      </c>
      <c r="T6" s="21">
        <f t="shared" si="3"/>
        <v>3269.17</v>
      </c>
      <c r="U6" s="21">
        <f t="shared" si="3"/>
        <v>93382</v>
      </c>
      <c r="V6" s="21">
        <f t="shared" si="3"/>
        <v>30.2</v>
      </c>
      <c r="W6" s="21">
        <f t="shared" si="3"/>
        <v>3092.12</v>
      </c>
      <c r="X6" s="22">
        <f>IF(X7="",NA(),X7)</f>
        <v>106.21</v>
      </c>
      <c r="Y6" s="22">
        <f t="shared" ref="Y6:AG6" si="4">IF(Y7="",NA(),Y7)</f>
        <v>117.09</v>
      </c>
      <c r="Z6" s="22">
        <f t="shared" si="4"/>
        <v>124.04</v>
      </c>
      <c r="AA6" s="22">
        <f t="shared" si="4"/>
        <v>118.75</v>
      </c>
      <c r="AB6" s="22">
        <f t="shared" si="4"/>
        <v>121.6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404.34</v>
      </c>
      <c r="AU6" s="22">
        <f t="shared" ref="AU6:BC6" si="6">IF(AU7="",NA(),AU7)</f>
        <v>414.27</v>
      </c>
      <c r="AV6" s="22">
        <f t="shared" si="6"/>
        <v>359.72</v>
      </c>
      <c r="AW6" s="22">
        <f t="shared" si="6"/>
        <v>394.5</v>
      </c>
      <c r="AX6" s="22">
        <f t="shared" si="6"/>
        <v>322.11</v>
      </c>
      <c r="AY6" s="22">
        <f t="shared" si="6"/>
        <v>360.86</v>
      </c>
      <c r="AZ6" s="22">
        <f t="shared" si="6"/>
        <v>350.79</v>
      </c>
      <c r="BA6" s="22">
        <f t="shared" si="6"/>
        <v>354.57</v>
      </c>
      <c r="BB6" s="22">
        <f t="shared" si="6"/>
        <v>357.74</v>
      </c>
      <c r="BC6" s="22">
        <f t="shared" si="6"/>
        <v>344.88</v>
      </c>
      <c r="BD6" s="21" t="str">
        <f>IF(BD7="","",IF(BD7="-","【-】","【"&amp;SUBSTITUTE(TEXT(BD7,"#,##0.00"),"-","△")&amp;"】"))</f>
        <v>【243.36】</v>
      </c>
      <c r="BE6" s="22">
        <f>IF(BE7="",NA(),BE7)</f>
        <v>131.47</v>
      </c>
      <c r="BF6" s="22">
        <f t="shared" ref="BF6:BN6" si="7">IF(BF7="",NA(),BF7)</f>
        <v>120.47</v>
      </c>
      <c r="BG6" s="22">
        <f t="shared" si="7"/>
        <v>115.12</v>
      </c>
      <c r="BH6" s="22">
        <f t="shared" si="7"/>
        <v>135.96</v>
      </c>
      <c r="BI6" s="22">
        <f t="shared" si="7"/>
        <v>142.29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102.65</v>
      </c>
      <c r="BQ6" s="22">
        <f t="shared" ref="BQ6:BY6" si="8">IF(BQ7="",NA(),BQ7)</f>
        <v>111.75</v>
      </c>
      <c r="BR6" s="22">
        <f t="shared" si="8"/>
        <v>122.13</v>
      </c>
      <c r="BS6" s="22">
        <f t="shared" si="8"/>
        <v>102.86</v>
      </c>
      <c r="BT6" s="22">
        <f t="shared" si="8"/>
        <v>105.48</v>
      </c>
      <c r="BU6" s="22">
        <f t="shared" si="8"/>
        <v>103.32</v>
      </c>
      <c r="BV6" s="22">
        <f t="shared" si="8"/>
        <v>100.85</v>
      </c>
      <c r="BW6" s="22">
        <f t="shared" si="8"/>
        <v>103.79</v>
      </c>
      <c r="BX6" s="22">
        <f t="shared" si="8"/>
        <v>98.3</v>
      </c>
      <c r="BY6" s="22">
        <f t="shared" si="8"/>
        <v>98.89</v>
      </c>
      <c r="BZ6" s="21" t="str">
        <f>IF(BZ7="","",IF(BZ7="-","【-】","【"&amp;SUBSTITUTE(TEXT(BZ7,"#,##0.00"),"-","△")&amp;"】"))</f>
        <v>【97.82】</v>
      </c>
      <c r="CA6" s="22">
        <f>IF(CA7="",NA(),CA7)</f>
        <v>114.01</v>
      </c>
      <c r="CB6" s="22">
        <f t="shared" ref="CB6:CJ6" si="9">IF(CB7="",NA(),CB7)</f>
        <v>114.81</v>
      </c>
      <c r="CC6" s="22">
        <f t="shared" si="9"/>
        <v>113.85</v>
      </c>
      <c r="CD6" s="22">
        <f t="shared" si="9"/>
        <v>120.56</v>
      </c>
      <c r="CE6" s="22">
        <f t="shared" si="9"/>
        <v>117.33</v>
      </c>
      <c r="CF6" s="22">
        <f t="shared" si="9"/>
        <v>168.56</v>
      </c>
      <c r="CG6" s="22">
        <f t="shared" si="9"/>
        <v>167.1</v>
      </c>
      <c r="CH6" s="22">
        <f t="shared" si="9"/>
        <v>167.86</v>
      </c>
      <c r="CI6" s="22">
        <f t="shared" si="9"/>
        <v>173.68</v>
      </c>
      <c r="CJ6" s="22">
        <f t="shared" si="9"/>
        <v>174.52</v>
      </c>
      <c r="CK6" s="21" t="str">
        <f>IF(CK7="","",IF(CK7="-","【-】","【"&amp;SUBSTITUTE(TEXT(CK7,"#,##0.00"),"-","△")&amp;"】"))</f>
        <v>【177.56】</v>
      </c>
      <c r="CL6" s="22">
        <f>IF(CL7="",NA(),CL7)</f>
        <v>76.680000000000007</v>
      </c>
      <c r="CM6" s="22">
        <f t="shared" ref="CM6:CU6" si="10">IF(CM7="",NA(),CM7)</f>
        <v>78.489999999999995</v>
      </c>
      <c r="CN6" s="22">
        <f t="shared" si="10"/>
        <v>76.19</v>
      </c>
      <c r="CO6" s="22">
        <f t="shared" si="10"/>
        <v>76.290000000000006</v>
      </c>
      <c r="CP6" s="22">
        <f t="shared" si="10"/>
        <v>73.13</v>
      </c>
      <c r="CQ6" s="22">
        <f t="shared" si="10"/>
        <v>59.51</v>
      </c>
      <c r="CR6" s="22">
        <f t="shared" si="10"/>
        <v>59.91</v>
      </c>
      <c r="CS6" s="22">
        <f t="shared" si="10"/>
        <v>59.4</v>
      </c>
      <c r="CT6" s="22">
        <f t="shared" si="10"/>
        <v>59.24</v>
      </c>
      <c r="CU6" s="22">
        <f t="shared" si="10"/>
        <v>58.77</v>
      </c>
      <c r="CV6" s="21" t="str">
        <f>IF(CV7="","",IF(CV7="-","【-】","【"&amp;SUBSTITUTE(TEXT(CV7,"#,##0.00"),"-","△")&amp;"】"))</f>
        <v>【59.81】</v>
      </c>
      <c r="CW6" s="22">
        <f>IF(CW7="",NA(),CW7)</f>
        <v>92.67</v>
      </c>
      <c r="CX6" s="22">
        <f t="shared" ref="CX6:DF6" si="11">IF(CX7="",NA(),CX7)</f>
        <v>92.41</v>
      </c>
      <c r="CY6" s="22">
        <f t="shared" si="11"/>
        <v>93.78</v>
      </c>
      <c r="CZ6" s="22">
        <f t="shared" si="11"/>
        <v>91.21</v>
      </c>
      <c r="DA6" s="22">
        <f t="shared" si="11"/>
        <v>93.57</v>
      </c>
      <c r="DB6" s="22">
        <f t="shared" si="11"/>
        <v>87.08</v>
      </c>
      <c r="DC6" s="22">
        <f t="shared" si="11"/>
        <v>87.26</v>
      </c>
      <c r="DD6" s="22">
        <f t="shared" si="11"/>
        <v>87.57</v>
      </c>
      <c r="DE6" s="22">
        <f t="shared" si="11"/>
        <v>87.26</v>
      </c>
      <c r="DF6" s="22">
        <f t="shared" si="11"/>
        <v>86.95</v>
      </c>
      <c r="DG6" s="21" t="str">
        <f>IF(DG7="","",IF(DG7="-","【-】","【"&amp;SUBSTITUTE(TEXT(DG7,"#,##0.00"),"-","△")&amp;"】"))</f>
        <v>【89.42】</v>
      </c>
      <c r="DH6" s="22">
        <f>IF(DH7="",NA(),DH7)</f>
        <v>51.67</v>
      </c>
      <c r="DI6" s="22">
        <f t="shared" ref="DI6:DQ6" si="12">IF(DI7="",NA(),DI7)</f>
        <v>51.58</v>
      </c>
      <c r="DJ6" s="22">
        <f t="shared" si="12"/>
        <v>52.53</v>
      </c>
      <c r="DK6" s="22">
        <f t="shared" si="12"/>
        <v>52.68</v>
      </c>
      <c r="DL6" s="22">
        <f t="shared" si="12"/>
        <v>52.22</v>
      </c>
      <c r="DM6" s="22">
        <f t="shared" si="12"/>
        <v>48.55</v>
      </c>
      <c r="DN6" s="22">
        <f t="shared" si="12"/>
        <v>49.2</v>
      </c>
      <c r="DO6" s="22">
        <f t="shared" si="12"/>
        <v>50.01</v>
      </c>
      <c r="DP6" s="22">
        <f t="shared" si="12"/>
        <v>50.99</v>
      </c>
      <c r="DQ6" s="22">
        <f t="shared" si="12"/>
        <v>51.79</v>
      </c>
      <c r="DR6" s="21" t="str">
        <f>IF(DR7="","",IF(DR7="-","【-】","【"&amp;SUBSTITUTE(TEXT(DR7,"#,##0.00"),"-","△")&amp;"】"))</f>
        <v>【52.02】</v>
      </c>
      <c r="DS6" s="22">
        <f>IF(DS7="",NA(),DS7)</f>
        <v>18.489999999999998</v>
      </c>
      <c r="DT6" s="22">
        <f t="shared" ref="DT6:EB6" si="13">IF(DT7="",NA(),DT7)</f>
        <v>19.059999999999999</v>
      </c>
      <c r="DU6" s="22">
        <f t="shared" si="13"/>
        <v>25.5</v>
      </c>
      <c r="DV6" s="22">
        <f t="shared" si="13"/>
        <v>25.79</v>
      </c>
      <c r="DW6" s="22">
        <f t="shared" si="13"/>
        <v>25.83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1.19</v>
      </c>
      <c r="EE6" s="22">
        <f t="shared" ref="EE6:EM6" si="14">IF(EE7="",NA(),EE7)</f>
        <v>1.8</v>
      </c>
      <c r="EF6" s="22">
        <f t="shared" si="14"/>
        <v>1.1499999999999999</v>
      </c>
      <c r="EG6" s="22">
        <f t="shared" si="14"/>
        <v>1.33</v>
      </c>
      <c r="EH6" s="22">
        <f t="shared" si="14"/>
        <v>1.08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232173</v>
      </c>
      <c r="D7" s="24">
        <v>46</v>
      </c>
      <c r="E7" s="24">
        <v>1</v>
      </c>
      <c r="F7" s="24">
        <v>0</v>
      </c>
      <c r="G7" s="24">
        <v>1</v>
      </c>
      <c r="H7" s="24" t="s">
        <v>93</v>
      </c>
      <c r="I7" s="24" t="s">
        <v>94</v>
      </c>
      <c r="J7" s="24" t="s">
        <v>95</v>
      </c>
      <c r="K7" s="24" t="s">
        <v>96</v>
      </c>
      <c r="L7" s="24" t="s">
        <v>97</v>
      </c>
      <c r="M7" s="24" t="s">
        <v>98</v>
      </c>
      <c r="N7" s="25" t="s">
        <v>99</v>
      </c>
      <c r="O7" s="25">
        <v>84.47</v>
      </c>
      <c r="P7" s="25">
        <v>94.91</v>
      </c>
      <c r="Q7" s="25">
        <v>2475</v>
      </c>
      <c r="R7" s="25">
        <v>98729</v>
      </c>
      <c r="S7" s="25">
        <v>30.2</v>
      </c>
      <c r="T7" s="25">
        <v>3269.17</v>
      </c>
      <c r="U7" s="25">
        <v>93382</v>
      </c>
      <c r="V7" s="25">
        <v>30.2</v>
      </c>
      <c r="W7" s="25">
        <v>3092.12</v>
      </c>
      <c r="X7" s="25">
        <v>106.21</v>
      </c>
      <c r="Y7" s="25">
        <v>117.09</v>
      </c>
      <c r="Z7" s="25">
        <v>124.04</v>
      </c>
      <c r="AA7" s="25">
        <v>118.75</v>
      </c>
      <c r="AB7" s="25">
        <v>121.6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404.34</v>
      </c>
      <c r="AU7" s="25">
        <v>414.27</v>
      </c>
      <c r="AV7" s="25">
        <v>359.72</v>
      </c>
      <c r="AW7" s="25">
        <v>394.5</v>
      </c>
      <c r="AX7" s="25">
        <v>322.11</v>
      </c>
      <c r="AY7" s="25">
        <v>360.86</v>
      </c>
      <c r="AZ7" s="25">
        <v>350.79</v>
      </c>
      <c r="BA7" s="25">
        <v>354.57</v>
      </c>
      <c r="BB7" s="25">
        <v>357.74</v>
      </c>
      <c r="BC7" s="25">
        <v>344.88</v>
      </c>
      <c r="BD7" s="25">
        <v>243.36</v>
      </c>
      <c r="BE7" s="25">
        <v>131.47</v>
      </c>
      <c r="BF7" s="25">
        <v>120.47</v>
      </c>
      <c r="BG7" s="25">
        <v>115.12</v>
      </c>
      <c r="BH7" s="25">
        <v>135.96</v>
      </c>
      <c r="BI7" s="25">
        <v>142.29</v>
      </c>
      <c r="BJ7" s="25">
        <v>309.27999999999997</v>
      </c>
      <c r="BK7" s="25">
        <v>322.92</v>
      </c>
      <c r="BL7" s="25">
        <v>303.45999999999998</v>
      </c>
      <c r="BM7" s="25">
        <v>307.27999999999997</v>
      </c>
      <c r="BN7" s="25">
        <v>304.02</v>
      </c>
      <c r="BO7" s="25">
        <v>265.93</v>
      </c>
      <c r="BP7" s="25">
        <v>102.65</v>
      </c>
      <c r="BQ7" s="25">
        <v>111.75</v>
      </c>
      <c r="BR7" s="25">
        <v>122.13</v>
      </c>
      <c r="BS7" s="25">
        <v>102.86</v>
      </c>
      <c r="BT7" s="25">
        <v>105.48</v>
      </c>
      <c r="BU7" s="25">
        <v>103.32</v>
      </c>
      <c r="BV7" s="25">
        <v>100.85</v>
      </c>
      <c r="BW7" s="25">
        <v>103.79</v>
      </c>
      <c r="BX7" s="25">
        <v>98.3</v>
      </c>
      <c r="BY7" s="25">
        <v>98.89</v>
      </c>
      <c r="BZ7" s="25">
        <v>97.82</v>
      </c>
      <c r="CA7" s="25">
        <v>114.01</v>
      </c>
      <c r="CB7" s="25">
        <v>114.81</v>
      </c>
      <c r="CC7" s="25">
        <v>113.85</v>
      </c>
      <c r="CD7" s="25">
        <v>120.56</v>
      </c>
      <c r="CE7" s="25">
        <v>117.33</v>
      </c>
      <c r="CF7" s="25">
        <v>168.56</v>
      </c>
      <c r="CG7" s="25">
        <v>167.1</v>
      </c>
      <c r="CH7" s="25">
        <v>167.86</v>
      </c>
      <c r="CI7" s="25">
        <v>173.68</v>
      </c>
      <c r="CJ7" s="25">
        <v>174.52</v>
      </c>
      <c r="CK7" s="25">
        <v>177.56</v>
      </c>
      <c r="CL7" s="25">
        <v>76.680000000000007</v>
      </c>
      <c r="CM7" s="25">
        <v>78.489999999999995</v>
      </c>
      <c r="CN7" s="25">
        <v>76.19</v>
      </c>
      <c r="CO7" s="25">
        <v>76.290000000000006</v>
      </c>
      <c r="CP7" s="25">
        <v>73.13</v>
      </c>
      <c r="CQ7" s="25">
        <v>59.51</v>
      </c>
      <c r="CR7" s="25">
        <v>59.91</v>
      </c>
      <c r="CS7" s="25">
        <v>59.4</v>
      </c>
      <c r="CT7" s="25">
        <v>59.24</v>
      </c>
      <c r="CU7" s="25">
        <v>58.77</v>
      </c>
      <c r="CV7" s="25">
        <v>59.81</v>
      </c>
      <c r="CW7" s="25">
        <v>92.67</v>
      </c>
      <c r="CX7" s="25">
        <v>92.41</v>
      </c>
      <c r="CY7" s="25">
        <v>93.78</v>
      </c>
      <c r="CZ7" s="25">
        <v>91.21</v>
      </c>
      <c r="DA7" s="25">
        <v>93.57</v>
      </c>
      <c r="DB7" s="25">
        <v>87.08</v>
      </c>
      <c r="DC7" s="25">
        <v>87.26</v>
      </c>
      <c r="DD7" s="25">
        <v>87.57</v>
      </c>
      <c r="DE7" s="25">
        <v>87.26</v>
      </c>
      <c r="DF7" s="25">
        <v>86.95</v>
      </c>
      <c r="DG7" s="25">
        <v>89.42</v>
      </c>
      <c r="DH7" s="25">
        <v>51.67</v>
      </c>
      <c r="DI7" s="25">
        <v>51.58</v>
      </c>
      <c r="DJ7" s="25">
        <v>52.53</v>
      </c>
      <c r="DK7" s="25">
        <v>52.68</v>
      </c>
      <c r="DL7" s="25">
        <v>52.22</v>
      </c>
      <c r="DM7" s="25">
        <v>48.55</v>
      </c>
      <c r="DN7" s="25">
        <v>49.2</v>
      </c>
      <c r="DO7" s="25">
        <v>50.01</v>
      </c>
      <c r="DP7" s="25">
        <v>50.99</v>
      </c>
      <c r="DQ7" s="25">
        <v>51.79</v>
      </c>
      <c r="DR7" s="25">
        <v>52.02</v>
      </c>
      <c r="DS7" s="25">
        <v>18.489999999999998</v>
      </c>
      <c r="DT7" s="25">
        <v>19.059999999999999</v>
      </c>
      <c r="DU7" s="25">
        <v>25.5</v>
      </c>
      <c r="DV7" s="25">
        <v>25.79</v>
      </c>
      <c r="DW7" s="25">
        <v>25.83</v>
      </c>
      <c r="DX7" s="25">
        <v>17.11</v>
      </c>
      <c r="DY7" s="25">
        <v>18.329999999999998</v>
      </c>
      <c r="DZ7" s="25">
        <v>20.27</v>
      </c>
      <c r="EA7" s="25">
        <v>21.69</v>
      </c>
      <c r="EB7" s="25">
        <v>23.19</v>
      </c>
      <c r="EC7" s="25">
        <v>25.37</v>
      </c>
      <c r="ED7" s="25">
        <v>1.19</v>
      </c>
      <c r="EE7" s="25">
        <v>1.8</v>
      </c>
      <c r="EF7" s="25">
        <v>1.1499999999999999</v>
      </c>
      <c r="EG7" s="25">
        <v>1.33</v>
      </c>
      <c r="EH7" s="25">
        <v>1.08</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2025-01-29T01:39:33Z</cp:lastPrinted>
  <dcterms:created xsi:type="dcterms:W3CDTF">2025-01-24T06:50:34Z</dcterms:created>
  <dcterms:modified xsi:type="dcterms:W3CDTF">2025-02-12T02:54:27Z</dcterms:modified>
  <cp:category/>
</cp:coreProperties>
</file>